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DITAIS\EM_TRANSITO\MNO\Nova_Esperanca_do_Sudoeste\sam49_iluminacao_led\"/>
    </mc:Choice>
  </mc:AlternateContent>
  <xr:revisionPtr revIDLastSave="0" documentId="13_ncr:1_{336791D4-BAF5-49FF-AE96-404A2B55C885}" xr6:coauthVersionLast="47" xr6:coauthVersionMax="47" xr10:uidLastSave="{00000000-0000-0000-0000-000000000000}"/>
  <bookViews>
    <workbookView xWindow="-120" yWindow="-120" windowWidth="29040" windowHeight="15840" xr2:uid="{5B55F8E2-A9DA-46AB-875A-65B1ECD6EB8D}"/>
  </bookViews>
  <sheets>
    <sheet name="Anexo 7 - Iluminação" sheetId="2" r:id="rId1"/>
  </sheets>
  <externalReferences>
    <externalReference r:id="rId2"/>
    <externalReference r:id="rId3"/>
    <externalReference r:id="rId4"/>
  </externalReferences>
  <definedNames>
    <definedName name="___xlnm.Print_Area_2" localSheetId="0">#REF!</definedName>
    <definedName name="___xlnm.Print_Area_2">#REF!</definedName>
    <definedName name="___xlnm.Print_Titles_2">#REF!</definedName>
    <definedName name="___xlnm.Print_Titles_3">#REF!</definedName>
    <definedName name="__Anonymous_Sheet_DB__0">#REF!</definedName>
    <definedName name="__xlnm.Print_Area_2">#REF!</definedName>
    <definedName name="__xlnm.Print_Area_3">#REF!</definedName>
    <definedName name="__xlnm.Print_Area_3_1">#REF!</definedName>
    <definedName name="__xlnm.Print_Titles_2">#REF!</definedName>
    <definedName name="__xlnm.Print_Titles_3">#REF!</definedName>
    <definedName name="_R10P" localSheetId="0">#REF!</definedName>
    <definedName name="_R10P">#REF!</definedName>
    <definedName name="_R10R" localSheetId="0">#REF!</definedName>
    <definedName name="_R10R">#REF!</definedName>
    <definedName name="_R11P" localSheetId="0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'Anexo 7 - Iluminação'!$A$1:$H$44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ot">#REF!</definedName>
    <definedName name="COTAÇÃO">#REF!</definedName>
    <definedName name="crono">#REF!</definedName>
    <definedName name="CRONO_ADD">#REF!</definedName>
    <definedName name="CRONO_RES">#REF!</definedName>
    <definedName name="d">[1]proposta!#REF!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ini">'[2] '!#REF!</definedName>
    <definedName name="j" localSheetId="0">#REF!</definedName>
    <definedName name="j">#REF!</definedName>
    <definedName name="k">"$#REF!.$A$1:$B$2408"</definedName>
    <definedName name="matriz">'[2] '!#REF!</definedName>
    <definedName name="MINUS" localSheetId="0">#REF!</definedName>
    <definedName name="MINUS">#REF!</definedName>
    <definedName name="Plan1">"$#REF!.$A$1:$B$2408"</definedName>
    <definedName name="PLUS">#REF!</definedName>
    <definedName name="po">#REF!</definedName>
    <definedName name="REF">'[2] '!$F$464:$F$489</definedName>
    <definedName name="rere" localSheetId="0">#REF!</definedName>
    <definedName name="rere">#REF!</definedName>
    <definedName name="RODAPÉ" localSheetId="0">[2]Relatório!#REF!</definedName>
    <definedName name="RODAPÉ">[2]Relatório!#REF!</definedName>
    <definedName name="rt" localSheetId="0">#REF!</definedName>
    <definedName name="rt">#REF!</definedName>
    <definedName name="S10P1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E43" i="2"/>
  <c r="G43" i="2" s="1"/>
  <c r="D43" i="2"/>
  <c r="B43" i="2"/>
  <c r="A43" i="2"/>
  <c r="F42" i="2"/>
  <c r="E42" i="2"/>
  <c r="G42" i="2" s="1"/>
  <c r="D42" i="2"/>
  <c r="B42" i="2"/>
  <c r="A42" i="2"/>
  <c r="G41" i="2"/>
  <c r="F41" i="2"/>
  <c r="E41" i="2"/>
  <c r="D41" i="2"/>
  <c r="B41" i="2"/>
  <c r="A41" i="2"/>
  <c r="F40" i="2"/>
  <c r="E40" i="2"/>
  <c r="G40" i="2" s="1"/>
  <c r="D40" i="2"/>
  <c r="B40" i="2"/>
  <c r="A40" i="2"/>
  <c r="F39" i="2"/>
  <c r="E39" i="2"/>
  <c r="G39" i="2" s="1"/>
  <c r="D39" i="2"/>
  <c r="B39" i="2"/>
  <c r="A39" i="2"/>
  <c r="F38" i="2"/>
  <c r="E38" i="2"/>
  <c r="G38" i="2" s="1"/>
  <c r="D38" i="2"/>
  <c r="B38" i="2"/>
  <c r="A38" i="2"/>
  <c r="G37" i="2"/>
  <c r="F37" i="2"/>
  <c r="E37" i="2"/>
  <c r="D37" i="2"/>
  <c r="B37" i="2"/>
  <c r="A37" i="2"/>
  <c r="F36" i="2"/>
  <c r="E36" i="2"/>
  <c r="G36" i="2" s="1"/>
  <c r="D36" i="2"/>
  <c r="B36" i="2"/>
  <c r="A36" i="2"/>
  <c r="F35" i="2"/>
  <c r="E35" i="2"/>
  <c r="G35" i="2" s="1"/>
  <c r="D35" i="2"/>
  <c r="B35" i="2"/>
  <c r="A35" i="2"/>
  <c r="F34" i="2"/>
  <c r="E34" i="2"/>
  <c r="G34" i="2" s="1"/>
  <c r="D34" i="2"/>
  <c r="B34" i="2"/>
  <c r="A34" i="2"/>
  <c r="G33" i="2"/>
  <c r="F33" i="2"/>
  <c r="E33" i="2"/>
  <c r="D33" i="2"/>
  <c r="B33" i="2"/>
  <c r="A33" i="2"/>
  <c r="F32" i="2"/>
  <c r="E32" i="2"/>
  <c r="G32" i="2" s="1"/>
  <c r="D32" i="2"/>
  <c r="B32" i="2"/>
  <c r="A32" i="2"/>
  <c r="F31" i="2"/>
  <c r="E31" i="2"/>
  <c r="G31" i="2" s="1"/>
  <c r="D31" i="2"/>
  <c r="B31" i="2"/>
  <c r="A31" i="2"/>
  <c r="F30" i="2"/>
  <c r="E30" i="2"/>
  <c r="G30" i="2" s="1"/>
  <c r="D30" i="2"/>
  <c r="B30" i="2"/>
  <c r="A30" i="2"/>
  <c r="G29" i="2"/>
  <c r="F29" i="2"/>
  <c r="E29" i="2"/>
  <c r="D29" i="2"/>
  <c r="B29" i="2"/>
  <c r="A29" i="2"/>
  <c r="F28" i="2"/>
  <c r="E28" i="2"/>
  <c r="G28" i="2" s="1"/>
  <c r="D28" i="2"/>
  <c r="B28" i="2"/>
  <c r="A28" i="2"/>
  <c r="F27" i="2"/>
  <c r="E27" i="2"/>
  <c r="G27" i="2" s="1"/>
  <c r="D27" i="2"/>
  <c r="B27" i="2"/>
  <c r="A27" i="2"/>
  <c r="F26" i="2"/>
  <c r="E26" i="2"/>
  <c r="G26" i="2" s="1"/>
  <c r="D26" i="2"/>
  <c r="B26" i="2"/>
  <c r="A26" i="2"/>
  <c r="G25" i="2"/>
  <c r="D25" i="2"/>
  <c r="B25" i="2"/>
  <c r="A25" i="2"/>
  <c r="E24" i="2"/>
  <c r="G24" i="2" s="1"/>
  <c r="E23" i="2"/>
  <c r="G23" i="2" s="1"/>
  <c r="F22" i="2"/>
  <c r="E22" i="2"/>
  <c r="G22" i="2" s="1"/>
  <c r="F21" i="2"/>
  <c r="G21" i="2" s="1"/>
  <c r="E21" i="2"/>
  <c r="E20" i="2"/>
  <c r="G20" i="2" s="1"/>
  <c r="F19" i="2"/>
  <c r="E19" i="2"/>
  <c r="G19" i="2" s="1"/>
  <c r="G18" i="2"/>
  <c r="E18" i="2"/>
  <c r="E17" i="2"/>
  <c r="G17" i="2" s="1"/>
  <c r="E16" i="2"/>
  <c r="G16" i="2" s="1"/>
  <c r="B16" i="2"/>
  <c r="F15" i="2"/>
  <c r="E15" i="2"/>
  <c r="G15" i="2" s="1"/>
  <c r="F14" i="2"/>
  <c r="E14" i="2"/>
  <c r="G14" i="2" s="1"/>
  <c r="G13" i="2"/>
  <c r="E13" i="2"/>
  <c r="B13" i="2"/>
  <c r="F12" i="2"/>
  <c r="E12" i="2"/>
  <c r="G12" i="2" s="1"/>
  <c r="G9" i="2"/>
  <c r="E9" i="2"/>
  <c r="H3" i="2"/>
  <c r="H2" i="2"/>
  <c r="B2" i="2"/>
  <c r="H10" i="2" l="1"/>
  <c r="H6" i="2"/>
  <c r="H44" i="2" s="1"/>
</calcChain>
</file>

<file path=xl/sharedStrings.xml><?xml version="1.0" encoding="utf-8"?>
<sst xmlns="http://schemas.openxmlformats.org/spreadsheetml/2006/main" count="59" uniqueCount="46">
  <si>
    <t>ANEXO 7 - ILUMINAÇÃO PÚBLICA</t>
  </si>
  <si>
    <t>Município:</t>
  </si>
  <si>
    <t xml:space="preserve">SAM  </t>
  </si>
  <si>
    <t>Projeto:</t>
  </si>
  <si>
    <t>ILUMINAÇÃO PÚBLICA</t>
  </si>
  <si>
    <t xml:space="preserve">LOTE nº </t>
  </si>
  <si>
    <t>CÓDIGO</t>
  </si>
  <si>
    <t>DESCRIÇÃO DOS SERVIÇOS</t>
  </si>
  <si>
    <t>ORÇAMENTO APROVADO</t>
  </si>
  <si>
    <t>X</t>
  </si>
  <si>
    <t>MARCA/MODELO</t>
  </si>
  <si>
    <t>UD</t>
  </si>
  <si>
    <t>QUANT</t>
  </si>
  <si>
    <t>UNIT</t>
  </si>
  <si>
    <t>V.TOTAL</t>
  </si>
  <si>
    <t>SUBTOTAL</t>
  </si>
  <si>
    <t>SERVIÇOS PRELIMINARES E ADMINISTRAÇÃO DA OBRA</t>
  </si>
  <si>
    <t>1.2</t>
  </si>
  <si>
    <t>ADMINISTRACAO E CANTEIRO DE OBRAS</t>
  </si>
  <si>
    <t>1.2.3</t>
  </si>
  <si>
    <t>PLACA DE IDENTIFICAÇÃO / LETREIRO</t>
  </si>
  <si>
    <t>PLACA DE OBRA 4,00 X 2,00 M, EM CHAPA DE ACO GALVANIZADO, INCLUSIVE ARMAÇÃO EM MADEIRA E PONTALETES</t>
  </si>
  <si>
    <t>UN</t>
  </si>
  <si>
    <t>8</t>
  </si>
  <si>
    <t>SERVIÇOS EXTRAS - INSTAL. ELETRICAS, TELEFONIA, SISTEMAS DE PROTEÇÃO E VENTILAÇÃO</t>
  </si>
  <si>
    <t>x</t>
  </si>
  <si>
    <r>
      <t xml:space="preserve">FORNECIMENTO E INSTALAÇÃO DE LUMINÁRIA PARA ILUMINAÇÃO PÚBLICA EM LED QUE ATENDA AO MÍNIMO EXIGIDO PARA CLASSIFICAÇÃO DE VIA TIPO </t>
    </r>
    <r>
      <rPr>
        <b/>
        <sz val="8"/>
        <rFont val="Arial"/>
        <family val="2"/>
      </rPr>
      <t>V1 - SUPER POSTE</t>
    </r>
    <r>
      <rPr>
        <sz val="8"/>
        <rFont val="Arial"/>
        <family val="2"/>
      </rPr>
      <t xml:space="preserve">, COM CERTIFICAÇÃO DE CONFORMIDADE E REGISTRO NO INMETRO; POTÊNCIA MÁXIMA DE </t>
    </r>
    <r>
      <rPr>
        <b/>
        <sz val="8"/>
        <rFont val="Arial"/>
        <family val="2"/>
      </rPr>
      <t>220W</t>
    </r>
    <r>
      <rPr>
        <sz val="8"/>
        <rFont val="Arial"/>
        <family val="2"/>
      </rPr>
      <t xml:space="preserve">; FLUXO LUMINOSO MÍNIMO DE </t>
    </r>
    <r>
      <rPr>
        <b/>
        <sz val="8"/>
        <rFont val="Arial"/>
        <family val="2"/>
      </rPr>
      <t>33.000 LÚMENS</t>
    </r>
    <r>
      <rPr>
        <sz val="8"/>
        <rFont val="Arial"/>
        <family val="2"/>
      </rPr>
      <t>; GARANTIA TOTAL DE 5 ANOS E DEMAIS ESPECIFICAÇÕES TÉCNICAS DO TERMO DE REFERÊNCIA</t>
    </r>
  </si>
  <si>
    <t/>
  </si>
  <si>
    <r>
      <t xml:space="preserve">FORNECIMENTO E INSTALAÇÃO DE LUMINÁRIA PARA ILUMINAÇÃO PÚBLICA EM LED QUE ATENDA AO MÍNIMO EXIGIDO PARA CLASSIFICAÇÃO DE VIA TIPO </t>
    </r>
    <r>
      <rPr>
        <b/>
        <sz val="8"/>
        <rFont val="Arial"/>
        <family val="2"/>
      </rPr>
      <t>V2</t>
    </r>
    <r>
      <rPr>
        <sz val="8"/>
        <rFont val="Arial"/>
        <family val="2"/>
      </rPr>
      <t xml:space="preserve"> (NBR 5101/2018), COM CERTIFICAÇÃO DE CONFORMIDADE E REGISTRO NO INMETRO; POTÊNCIA MÁXIMA DE </t>
    </r>
    <r>
      <rPr>
        <b/>
        <sz val="8"/>
        <rFont val="Arial"/>
        <family val="2"/>
      </rPr>
      <t>120W;</t>
    </r>
    <r>
      <rPr>
        <sz val="8"/>
        <rFont val="Arial"/>
        <family val="2"/>
      </rPr>
      <t xml:space="preserve"> FLUXO LUMINOSO MÍNIMO DE </t>
    </r>
    <r>
      <rPr>
        <b/>
        <sz val="8"/>
        <rFont val="Arial"/>
        <family val="2"/>
      </rPr>
      <t>18.000 LÚMENS</t>
    </r>
    <r>
      <rPr>
        <sz val="8"/>
        <rFont val="Arial"/>
        <family val="2"/>
      </rPr>
      <t>; GARANTIA TOTAL DE 5 ANOS E DEMAIS ESPECIFICAÇÕES TÉCNICAS DO TERMO DE REFERÊNCIA</t>
    </r>
  </si>
  <si>
    <r>
      <t xml:space="preserve">FORNECIMENTO E INSTALAÇÃO DE LUMINÁRIA PARA ILUMINAÇÃO PÚBLICA EM LED QUE ATENDA AO MÍNIMO EXIGIDO PARA CLASSIFICAÇÃO DE VIA TIPO </t>
    </r>
    <r>
      <rPr>
        <b/>
        <sz val="8"/>
        <rFont val="Arial"/>
        <family val="2"/>
      </rPr>
      <t>V3</t>
    </r>
    <r>
      <rPr>
        <sz val="8"/>
        <rFont val="Arial"/>
        <family val="2"/>
      </rPr>
      <t xml:space="preserve"> (NBR 5101/2018), COM CERTIFICAÇÃO DE CONFORMIDADE E REGISTRO NO INMETRO; POTÊNCIA MÁXIMA DE </t>
    </r>
    <r>
      <rPr>
        <b/>
        <sz val="8"/>
        <rFont val="Arial"/>
        <family val="2"/>
      </rPr>
      <t>80W</t>
    </r>
    <r>
      <rPr>
        <sz val="8"/>
        <rFont val="Arial"/>
        <family val="2"/>
      </rPr>
      <t xml:space="preserve">; FLUXO LUMINOSO MÍNIMO DE </t>
    </r>
    <r>
      <rPr>
        <b/>
        <sz val="8"/>
        <rFont val="Arial"/>
        <family val="2"/>
      </rPr>
      <t>12.000 LÚMENS</t>
    </r>
    <r>
      <rPr>
        <sz val="8"/>
        <rFont val="Arial"/>
        <family val="2"/>
      </rPr>
      <t>; GARANTIA TOTAL DE 5 ANOS E DEMAIS ESPECIFICAÇÕES TÉCNICAS DO TERMO DE REFERÊNCIA</t>
    </r>
  </si>
  <si>
    <t>FORNECIMENTO E INSTALAÇÃO DE RELÉ FOTO CONTROLADOR ELETRÔNICO, LIGA DE NOITE (LN), FALHA DESLIGADO (FD / FAIL OFF), CONFORME ABNT NBR 5123, EM POLICARBONATO COM PROTEÇÃO UV, CAPACIDADE DE CARGA DE 1000W RESISTIVO, TENSÃO DE FUNCIONAMENTO DE 220V E 60HZ, PROTEÇÃO CONTRA SURTOS DE 5KA, ÍNDICE DE PROTEÇÃO IP 66, TOMADA PADRÃO NEMA COM 3 PINOS EM LATÃO ESTANHADO, FUNCIONAMENTO COM HISTERESE E RETARDO PARA EVITAR ACIONAMENTO POR PICOS DE LUMINOSIDADE TRANSITÓRIOS, COM GARANTIA TOTAL DE 5 ANOS</t>
  </si>
  <si>
    <r>
      <t>FORNECIMENTO E INSTALAÇÃO DE CABO DE COBRE FLEXÍVEL TIPO HEPR, ISOLAMENTO DE 1 KV, 3 VIAS COM BITOLA 2,5MM</t>
    </r>
    <r>
      <rPr>
        <sz val="8"/>
        <rFont val="Calibri"/>
        <family val="2"/>
      </rPr>
      <t>²</t>
    </r>
  </si>
  <si>
    <t>M</t>
  </si>
  <si>
    <t>FORNECIMENTO E INSTALAÇÃO DE BRAÇO DE ILUMINAÇÃO PÚBLICA, PADRÃO COPEL, MODELO BR2, CONTENDO TODOS OS COMPONENTES NECESSÁRIOS PARA SUA CORRETA FIXAÇÃO, TAIS COMO PARAFUSOS, PORCAS, CINTAS E ABRAÇADEIRAS, CONFORME TERMO DE REFERÊNCIA</t>
  </si>
  <si>
    <t>FORNECIMENTO E INSTALAÇÃO DE BRAÇO DE ILUMINAÇÃO PÚBLICA, PADRÃO COPEL, MODELO BR3, CONTENDO TODOS OS COMPONENTES NECESSÁRIOS PARA SUA CORRETA FIXAÇÃO, TAIS COMO PARAFUSOS, PORCAS, CINTAS E ABRAÇADEIRAS, CONFORME TERMO DE REFERÊNCIA</t>
  </si>
  <si>
    <t>FORNECIMENTO DE TESTE LM-79, EM LABORATÓRIO INDEPENDENTE E CREDENCIADO PELO INMETRO, PARA CERTIFICAÇÃO DE LUMINÁRIAS PÚBLICAS VIÁRIAS, PARA VERIFICAÇÃO DAS PRINCIPAIS CARACTERISTICAS ELÉTRICAS E FOTOMÉTRICAS DA LUMINÁRIA</t>
  </si>
  <si>
    <t>FORNECIMENTO DE TESTE DE GRAU DE PROTEÇÃO IP, CONFORME PORTARIA Nº 62 DO INMETRO, EM LABORATÓRIO INDEPENDENTE E CREDENCIADO PARA CERTIFICAÇÃO DE LUMINÁRIAS PÚBLICAS VIÁRIAS, PARA VERIFICAÇÃO DO GRAU DE VEDAÇÃO CONTRA ELEMENTOS EXTERNOS, COMO PARTÍCULAS SÓLIDAS, ÁGUA, INSETOS OU CORPOS ESTRANHOS QUE POSSAM DANIFICAR O CORRETO FUNCIONAMENTO DA LUMINÁRIA</t>
  </si>
  <si>
    <t>SERVIÇOS DE RETIRADA E TRANSPORTE DE CONJUNTO DE ILUMINAÇÃO PÚBLICA EXISTENTE, POR PONTO DE IP, INCLUINDO: LUMINÁRIA VIÁRIA COM LÂMPADA HID (LUMINÁRIA, LÂMPADA, REATOR, CAPACITOR, IGNITOR), BRAÇO INADEQUADO, CABOS ELÉTRICOS INUTILIZÁVEIS E CONEXÕES; FIXADOS EM POSTE DA CONCESSIONÁRIA DE ENERGIA ELÉTRICA (ALTURA ATÉ 10M); REALIZAÇÃO DOS PROCEDIMENTOS DE SEGURANÇA NORMATIZADOS E DEMAIS SERVIÇOS NECESSÁRIOS</t>
  </si>
  <si>
    <t>DESCARTE DE CONJUNTO DE ILUMINAÇÃO PÚBLICA EXISTENTE, POR PONTO DE IP, INCLUINDO: LUMINÁRIA VIÁRIA COM LÂMPADA HID (LUMINÁRIA, LÂMPADA, REATOR, CAPACITOR, IGNITOR), BRAÇO INADEQUADO, RELÉ, CABOS ELÉTRICOS INUTILIZÁVEIS E CONEXÕES; COM A EMISSÃO DE CERTIFICADO DE DESTINAÇÃO FINAL - CDF POR EMPRESA CREDENCIADA, CONFORME ESPECIFICADO NO TERMO DE REFERÊNCIA</t>
  </si>
  <si>
    <t>TOTAL GERAL</t>
  </si>
  <si>
    <t>Obs: O valor total deste orçamento inclui todos os custos diretos e indiretos necessários para a total execução deste objeto.</t>
  </si>
  <si>
    <t>XX, XX de XX  de 2023.</t>
  </si>
  <si>
    <t>Nome e RG do representante legal</t>
  </si>
  <si>
    <t>Nome e CREA/CAU</t>
  </si>
  <si>
    <t>Razão Social / CNPJ</t>
  </si>
  <si>
    <t>Responsável Técnico habilitado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</si>
</sst>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R$-416]\ * #,##0.00_-;\-[$R$-416]\ * #,##0.00_-;_-[$R$-416]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 vertical="center" wrapText="1"/>
    </xf>
    <xf numFmtId="0" fontId="3" fillId="0" borderId="1" xfId="1" applyFont="1" applyBorder="1" applyAlignment="1">
      <alignment horizontal="centerContinuous" vertical="center"/>
    </xf>
    <xf numFmtId="0" fontId="3" fillId="0" borderId="2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0" fontId="1" fillId="0" borderId="0" xfId="1"/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Continuous" vertical="center" wrapText="1"/>
    </xf>
    <xf numFmtId="1" fontId="4" fillId="0" borderId="15" xfId="1" applyNumberFormat="1" applyFont="1" applyBorder="1" applyAlignment="1">
      <alignment horizontal="center" vertical="center" wrapText="1"/>
    </xf>
    <xf numFmtId="4" fontId="4" fillId="0" borderId="16" xfId="1" applyNumberFormat="1" applyFont="1" applyBorder="1" applyAlignment="1">
      <alignment horizontal="centerContinuous" vertical="center"/>
    </xf>
    <xf numFmtId="164" fontId="4" fillId="0" borderId="5" xfId="2" applyFont="1" applyFill="1" applyBorder="1" applyAlignment="1" applyProtection="1">
      <alignment horizontal="centerContinuous" vertical="center"/>
    </xf>
    <xf numFmtId="4" fontId="4" fillId="0" borderId="5" xfId="1" applyNumberFormat="1" applyFont="1" applyBorder="1" applyAlignment="1">
      <alignment horizontal="centerContinuous" vertical="center"/>
    </xf>
    <xf numFmtId="4" fontId="4" fillId="0" borderId="7" xfId="1" applyNumberFormat="1" applyFont="1" applyBorder="1" applyAlignment="1">
      <alignment horizontal="centerContinuous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Continuous" vertical="center" wrapText="1"/>
    </xf>
    <xf numFmtId="0" fontId="4" fillId="0" borderId="19" xfId="1" applyFont="1" applyBorder="1" applyAlignment="1">
      <alignment horizontal="centerContinuous" vertical="center" wrapText="1"/>
    </xf>
    <xf numFmtId="1" fontId="4" fillId="0" borderId="19" xfId="1" applyNumberFormat="1" applyFont="1" applyBorder="1" applyAlignment="1">
      <alignment horizontal="center" vertical="center" wrapText="1"/>
    </xf>
    <xf numFmtId="164" fontId="4" fillId="0" borderId="20" xfId="2" applyFont="1" applyFill="1" applyBorder="1" applyAlignment="1" applyProtection="1">
      <alignment horizontal="center" vertical="center"/>
    </xf>
    <xf numFmtId="164" fontId="4" fillId="0" borderId="21" xfId="2" applyFont="1" applyFill="1" applyBorder="1" applyAlignment="1" applyProtection="1">
      <alignment horizontal="center" vertical="center"/>
    </xf>
    <xf numFmtId="4" fontId="4" fillId="0" borderId="20" xfId="1" applyNumberFormat="1" applyFont="1" applyBorder="1" applyAlignment="1">
      <alignment horizontal="center" vertical="center" wrapText="1"/>
    </xf>
    <xf numFmtId="4" fontId="4" fillId="0" borderId="22" xfId="1" applyNumberFormat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vertical="center"/>
    </xf>
    <xf numFmtId="165" fontId="4" fillId="0" borderId="26" xfId="3" applyNumberFormat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4" fontId="4" fillId="0" borderId="30" xfId="2" applyNumberFormat="1" applyFont="1" applyFill="1" applyBorder="1" applyAlignment="1" applyProtection="1">
      <alignment horizontal="center" vertical="center"/>
    </xf>
    <xf numFmtId="4" fontId="4" fillId="0" borderId="31" xfId="3" applyNumberFormat="1" applyFont="1" applyBorder="1" applyAlignment="1">
      <alignment vertical="center"/>
    </xf>
    <xf numFmtId="4" fontId="6" fillId="0" borderId="32" xfId="1" applyNumberFormat="1" applyFont="1" applyBorder="1" applyAlignment="1">
      <alignment vertical="center"/>
    </xf>
    <xf numFmtId="0" fontId="6" fillId="0" borderId="30" xfId="1" applyFont="1" applyBorder="1" applyAlignment="1">
      <alignment horizontal="center" vertical="center"/>
    </xf>
    <xf numFmtId="0" fontId="6" fillId="0" borderId="29" xfId="1" applyFont="1" applyBorder="1" applyAlignment="1">
      <alignment horizontal="left" vertical="center" wrapText="1"/>
    </xf>
    <xf numFmtId="0" fontId="6" fillId="2" borderId="29" xfId="1" applyFont="1" applyFill="1" applyBorder="1" applyAlignment="1" applyProtection="1">
      <alignment horizontal="left" vertical="center" wrapText="1"/>
      <protection locked="0"/>
    </xf>
    <xf numFmtId="0" fontId="6" fillId="0" borderId="28" xfId="1" applyFont="1" applyBorder="1" applyAlignment="1">
      <alignment horizontal="center" vertical="center"/>
    </xf>
    <xf numFmtId="164" fontId="6" fillId="0" borderId="28" xfId="2" applyFont="1" applyFill="1" applyBorder="1" applyAlignment="1" applyProtection="1">
      <alignment vertical="center"/>
    </xf>
    <xf numFmtId="165" fontId="6" fillId="0" borderId="28" xfId="1" applyNumberFormat="1" applyFont="1" applyBorder="1" applyAlignment="1">
      <alignment vertical="center"/>
    </xf>
    <xf numFmtId="4" fontId="6" fillId="0" borderId="32" xfId="1" applyNumberFormat="1" applyFont="1" applyBorder="1"/>
    <xf numFmtId="0" fontId="4" fillId="0" borderId="16" xfId="1" applyFont="1" applyBorder="1" applyAlignment="1">
      <alignment horizontal="left" vertical="center" wrapText="1"/>
    </xf>
    <xf numFmtId="4" fontId="6" fillId="0" borderId="5" xfId="1" applyNumberFormat="1" applyFont="1" applyBorder="1" applyAlignment="1">
      <alignment vertical="center"/>
    </xf>
    <xf numFmtId="4" fontId="6" fillId="0" borderId="33" xfId="1" applyNumberFormat="1" applyFont="1" applyBorder="1" applyAlignment="1">
      <alignment vertical="center"/>
    </xf>
    <xf numFmtId="0" fontId="6" fillId="0" borderId="34" xfId="1" applyFont="1" applyBorder="1" applyAlignment="1">
      <alignment horizontal="left" vertical="center" wrapText="1"/>
    </xf>
    <xf numFmtId="0" fontId="6" fillId="2" borderId="34" xfId="1" applyFont="1" applyFill="1" applyBorder="1" applyAlignment="1" applyProtection="1">
      <alignment horizontal="left" vertical="center" wrapText="1"/>
      <protection locked="0"/>
    </xf>
    <xf numFmtId="0" fontId="6" fillId="0" borderId="35" xfId="1" applyFont="1" applyBorder="1" applyAlignment="1">
      <alignment horizontal="center" vertical="center"/>
    </xf>
    <xf numFmtId="165" fontId="6" fillId="0" borderId="29" xfId="1" applyNumberFormat="1" applyFont="1" applyBorder="1" applyAlignment="1">
      <alignment vertical="center"/>
    </xf>
    <xf numFmtId="0" fontId="5" fillId="0" borderId="0" xfId="1" quotePrefix="1" applyFont="1"/>
    <xf numFmtId="0" fontId="4" fillId="0" borderId="2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4" fontId="4" fillId="0" borderId="2" xfId="2" applyNumberFormat="1" applyFont="1" applyFill="1" applyBorder="1" applyAlignment="1" applyProtection="1">
      <alignment horizontal="center" vertical="center"/>
    </xf>
    <xf numFmtId="165" fontId="4" fillId="0" borderId="25" xfId="3" applyNumberFormat="1" applyFont="1" applyBorder="1" applyAlignment="1">
      <alignment vertical="center"/>
    </xf>
    <xf numFmtId="0" fontId="8" fillId="0" borderId="0" xfId="0" applyFont="1"/>
    <xf numFmtId="0" fontId="4" fillId="0" borderId="0" xfId="0" applyFont="1"/>
    <xf numFmtId="165" fontId="4" fillId="0" borderId="0" xfId="0" applyNumberFormat="1" applyFont="1"/>
    <xf numFmtId="0" fontId="0" fillId="0" borderId="36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5" xfId="1" applyFont="1" applyBorder="1" applyAlignment="1">
      <alignment horizontal="left" vertical="center" wrapText="1"/>
    </xf>
    <xf numFmtId="0" fontId="1" fillId="0" borderId="5" xfId="1" applyBorder="1" applyAlignment="1">
      <alignment horizontal="left" vertical="center"/>
    </xf>
    <xf numFmtId="0" fontId="4" fillId="0" borderId="9" xfId="1" applyFont="1" applyBorder="1" applyAlignment="1">
      <alignment vertical="center" wrapText="1"/>
    </xf>
    <xf numFmtId="0" fontId="1" fillId="0" borderId="9" xfId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25" xfId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AC1D50F5-F476-4907-B3E8-DE17F6B3DDD3}"/>
    <cellStyle name="Normal_ORÇAMENTO" xfId="3" xr:uid="{448B9CE3-7259-4523-A4D1-BFFA89BA03F9}"/>
    <cellStyle name="Vírgula 2" xfId="2" xr:uid="{6BA84C86-A3D9-4278-B807-8869A00EF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ILUMINA_PR\14_Projetos\Nova%20Esperan&#231;a%20do%20Sudoeste\or&#231;amentos\Planilha_Or&#231;amentaria_Nova_Esp_V1.xlsx" TargetMode="External"/><Relationship Id="rId1" Type="http://schemas.openxmlformats.org/officeDocument/2006/relationships/externalLinkPath" Target="file:///P:\ILUMINA_PR\14_Projetos\Nova%20Esperan&#231;a%20do%20Sudoeste\or&#231;amentos\Planilha_Or&#231;amentaria_Nova_Esp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FOLHA FECHAMENTO"/>
      <sheetName val="Auxiliar FxF"/>
      <sheetName val="cotações"/>
      <sheetName val="insumos"/>
      <sheetName val="serviços"/>
      <sheetName val="Teor"/>
      <sheetName val="compos1"/>
    </sheetNames>
    <sheetDataSet>
      <sheetData sheetId="0"/>
      <sheetData sheetId="1"/>
      <sheetData sheetId="2"/>
      <sheetData sheetId="3"/>
      <sheetData sheetId="4"/>
      <sheetData sheetId="5"/>
      <sheetData sheetId="6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  <row r="465">
          <cell r="F465" t="str">
            <v xml:space="preserve">                                                                                                                                                                                 2° MEDIÇÃO</v>
          </cell>
        </row>
        <row r="466">
          <cell r="F466" t="str">
            <v xml:space="preserve">                                                                                                                                                                                 3° MEDIÇÃO</v>
          </cell>
        </row>
        <row r="467">
          <cell r="F467" t="str">
            <v xml:space="preserve">                                                                                                                                                                                 4° MEDIÇÃO</v>
          </cell>
        </row>
        <row r="468">
          <cell r="F468" t="str">
            <v xml:space="preserve">                                                                                                                                                                                 5° MEDIÇÃO</v>
          </cell>
        </row>
        <row r="469">
          <cell r="F469" t="str">
            <v xml:space="preserve">                                                                                                                                                                                 6° MEDIÇÃO</v>
          </cell>
        </row>
        <row r="470">
          <cell r="F470" t="str">
            <v xml:space="preserve">                                                                                                                                                                                 7° MEDIÇÃO</v>
          </cell>
        </row>
        <row r="471">
          <cell r="F471" t="str">
            <v xml:space="preserve">                                                                                                                                                                                 8° MEDIÇÃO</v>
          </cell>
        </row>
        <row r="472">
          <cell r="F472" t="str">
            <v xml:space="preserve">                                                                                                                                                                                 9° MEDIÇÃO</v>
          </cell>
        </row>
        <row r="473">
          <cell r="F473" t="str">
            <v xml:space="preserve">                                                                                                                                                                               10° MEDIÇÃO</v>
          </cell>
        </row>
        <row r="474">
          <cell r="F474" t="str">
            <v xml:space="preserve">                                                                                                                                                                               11° MEDIÇÃO</v>
          </cell>
        </row>
        <row r="475">
          <cell r="F475" t="str">
            <v xml:space="preserve">                                                                                                                                                                               12° MEDIÇÃO</v>
          </cell>
        </row>
        <row r="476">
          <cell r="F476" t="str">
            <v xml:space="preserve">                                                                                                                                                                               13° MEDIÇÃO</v>
          </cell>
        </row>
        <row r="477">
          <cell r="F477" t="str">
            <v xml:space="preserve">                                                                                                                                                                              14° MEDIÇÃO</v>
          </cell>
        </row>
        <row r="478">
          <cell r="F478" t="str">
            <v xml:space="preserve">                                                                                                                                                                               15° MEDIÇÃO</v>
          </cell>
        </row>
        <row r="479">
          <cell r="F479" t="str">
            <v xml:space="preserve">                                                                                                                                                                               16° MEDIÇÃO</v>
          </cell>
        </row>
        <row r="480">
          <cell r="F480" t="str">
            <v xml:space="preserve">                                                                                                                                                                               17° MEDIÇÃO</v>
          </cell>
        </row>
        <row r="481">
          <cell r="F481" t="str">
            <v xml:space="preserve">                                                                                                                                                                               18° MEDIÇÃO</v>
          </cell>
        </row>
        <row r="482">
          <cell r="F482" t="str">
            <v xml:space="preserve">                                                                                                                                                                               19° MEDIÇÃO</v>
          </cell>
        </row>
        <row r="483">
          <cell r="F483" t="str">
            <v xml:space="preserve">                                                                                                                                                                               20° MEDIÇÃO</v>
          </cell>
        </row>
        <row r="484">
          <cell r="F484" t="str">
            <v xml:space="preserve">                                                                                                                                                                               21° MEDIÇÃO</v>
          </cell>
        </row>
        <row r="485">
          <cell r="F485" t="str">
            <v xml:space="preserve">                                                                                                                                                                               22° MEDIÇÃO</v>
          </cell>
        </row>
        <row r="486">
          <cell r="F486" t="str">
            <v xml:space="preserve">                                                                                                                                                                               23° MEDIÇÃO</v>
          </cell>
        </row>
        <row r="487">
          <cell r="F487" t="str">
            <v xml:space="preserve">                                                                                                                                                                               24° MEDIÇÃO</v>
          </cell>
        </row>
        <row r="488">
          <cell r="F488" t="str">
            <v xml:space="preserve">                                                                                                                                                                        TODAS AS MEDIÇÕES</v>
          </cell>
        </row>
        <row r="489">
          <cell r="F489" t="str">
            <v xml:space="preserve">                                                                                                                                                                                     TOTAL</v>
          </cell>
        </row>
      </sheetData>
      <sheetData sheetId="7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8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9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0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2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onograma SFM"/>
      <sheetName val="Cronograma PAM"/>
      <sheetName val="BDI Edificação"/>
      <sheetName val="Grandes Itens"/>
      <sheetName val="Cartilha_GLOBAL"/>
      <sheetName val="Parte_Principal"/>
      <sheetName val="Parte_2"/>
      <sheetName val="Parte_3"/>
      <sheetName val="Parte_4"/>
      <sheetName val="Parte_5"/>
      <sheetName val="Anexo 7 - Iluminaçã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">
          <cell r="B16" t="str">
            <v>MUNICÍPIO DE NOVA ESPERANÇA DO SUDOESTE - PR</v>
          </cell>
          <cell r="J16">
            <v>49</v>
          </cell>
        </row>
        <row r="17">
          <cell r="J17">
            <v>1</v>
          </cell>
        </row>
        <row r="196">
          <cell r="G196">
            <v>1</v>
          </cell>
        </row>
        <row r="3760">
          <cell r="F3760">
            <v>1730.87</v>
          </cell>
        </row>
        <row r="3761">
          <cell r="C3761" t="str">
            <v>LUMINÁRIA DE LED PARA ILUMINAÇÃO PÚBLICA, DE 138 W ATÉ 180 W - FORNECIMENTO E INSTALAÇÃO. AF_08/2020</v>
          </cell>
          <cell r="G3761">
            <v>41</v>
          </cell>
        </row>
        <row r="3762">
          <cell r="F3762">
            <v>1081.3699999999999</v>
          </cell>
        </row>
        <row r="3763">
          <cell r="F3763">
            <v>943.78</v>
          </cell>
        </row>
        <row r="3764">
          <cell r="C3764" t="str">
            <v>LUMINÁRIA DE LED PARA ILUMINAÇÃO PÚBLICA, DE 33 W ATÉ 50 W - FORNECIMENTO E INSTALAÇÃO. AF_08/2020</v>
          </cell>
          <cell r="G3764">
            <v>80</v>
          </cell>
        </row>
        <row r="3765">
          <cell r="G3765">
            <v>121</v>
          </cell>
        </row>
        <row r="3766">
          <cell r="G3766">
            <v>521</v>
          </cell>
        </row>
        <row r="3767">
          <cell r="F3767">
            <v>0</v>
          </cell>
        </row>
        <row r="3768">
          <cell r="G3768">
            <v>121</v>
          </cell>
        </row>
        <row r="3769">
          <cell r="F3769">
            <v>0</v>
          </cell>
        </row>
        <row r="3770">
          <cell r="F3770">
            <v>0</v>
          </cell>
        </row>
        <row r="3771">
          <cell r="G3771">
            <v>121</v>
          </cell>
        </row>
        <row r="3772">
          <cell r="G3772">
            <v>121</v>
          </cell>
        </row>
        <row r="3781">
          <cell r="A3781" t="str">
            <v>X</v>
          </cell>
          <cell r="C3781" t="str">
            <v>FORNECIMENTO E INSTALAÇÃO DE CONECTOR PERFURANTE 70X10 (PRINCIPAL ATÉ 70MM², DERIVAÇÃO DE 10MM²)</v>
          </cell>
          <cell r="D3781" t="str">
            <v>UN</v>
          </cell>
        </row>
        <row r="3782">
          <cell r="F3782">
            <v>0</v>
          </cell>
        </row>
        <row r="3783">
          <cell r="F3783">
            <v>0</v>
          </cell>
        </row>
        <row r="3784">
          <cell r="F3784">
            <v>0</v>
          </cell>
        </row>
        <row r="3785">
          <cell r="F3785">
            <v>0</v>
          </cell>
        </row>
        <row r="3786">
          <cell r="F3786">
            <v>0</v>
          </cell>
        </row>
        <row r="3787">
          <cell r="F3787">
            <v>0</v>
          </cell>
        </row>
        <row r="3788">
          <cell r="F3788">
            <v>0</v>
          </cell>
        </row>
        <row r="3789">
          <cell r="F3789">
            <v>0</v>
          </cell>
        </row>
        <row r="3790">
          <cell r="F3790">
            <v>0</v>
          </cell>
        </row>
        <row r="3791">
          <cell r="F3791">
            <v>0</v>
          </cell>
        </row>
        <row r="3792">
          <cell r="F3792">
            <v>0</v>
          </cell>
        </row>
        <row r="3793">
          <cell r="F3793">
            <v>0</v>
          </cell>
        </row>
        <row r="3794">
          <cell r="F3794">
            <v>0</v>
          </cell>
        </row>
        <row r="3795">
          <cell r="F3795">
            <v>0</v>
          </cell>
        </row>
        <row r="3796">
          <cell r="F3796">
            <v>0</v>
          </cell>
        </row>
        <row r="3797">
          <cell r="F3797">
            <v>0</v>
          </cell>
        </row>
        <row r="3798">
          <cell r="F3798">
            <v>0</v>
          </cell>
        </row>
        <row r="3799">
          <cell r="F379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CC7B5-8523-4EF2-B77F-48E515774DF7}">
  <sheetPr>
    <tabColor rgb="FFFFFF00"/>
    <pageSetUpPr fitToPage="1"/>
  </sheetPr>
  <dimension ref="A1:J57"/>
  <sheetViews>
    <sheetView showGridLines="0" showZeros="0" tabSelected="1" workbookViewId="0"/>
  </sheetViews>
  <sheetFormatPr defaultRowHeight="12.75" x14ac:dyDescent="0.2"/>
  <cols>
    <col min="1" max="1" width="11.140625" style="6" customWidth="1"/>
    <col min="2" max="2" width="58.140625" style="6" bestFit="1" customWidth="1"/>
    <col min="3" max="3" width="33.42578125" style="6" customWidth="1"/>
    <col min="4" max="4" width="5.7109375" style="6" customWidth="1"/>
    <col min="5" max="5" width="12" style="6" customWidth="1"/>
    <col min="6" max="6" width="14.85546875" style="6" customWidth="1"/>
    <col min="7" max="8" width="16.7109375" style="6" customWidth="1"/>
    <col min="9" max="16384" width="9.140625" style="6"/>
  </cols>
  <sheetData>
    <row r="1" spans="1:10" ht="21" thickBot="1" x14ac:dyDescent="0.25">
      <c r="A1" s="1" t="s">
        <v>0</v>
      </c>
      <c r="B1" s="2"/>
      <c r="C1" s="2"/>
      <c r="D1" s="2"/>
      <c r="E1" s="3"/>
      <c r="F1" s="4"/>
      <c r="G1" s="4"/>
      <c r="H1" s="5"/>
    </row>
    <row r="2" spans="1:10" ht="15" customHeight="1" x14ac:dyDescent="0.2">
      <c r="A2" s="7" t="s">
        <v>1</v>
      </c>
      <c r="B2" s="65" t="str">
        <f>[3]Cartilha_GLOBAL!B16</f>
        <v>MUNICÍPIO DE NOVA ESPERANÇA DO SUDOESTE - PR</v>
      </c>
      <c r="C2" s="66"/>
      <c r="D2" s="66"/>
      <c r="E2" s="9"/>
      <c r="F2" s="9"/>
      <c r="G2" s="10" t="s">
        <v>2</v>
      </c>
      <c r="H2" s="11">
        <f>[3]Cartilha_GLOBAL!J16</f>
        <v>49</v>
      </c>
    </row>
    <row r="3" spans="1:10" ht="15" customHeight="1" thickBot="1" x14ac:dyDescent="0.25">
      <c r="A3" s="12" t="s">
        <v>3</v>
      </c>
      <c r="B3" s="67" t="s">
        <v>4</v>
      </c>
      <c r="C3" s="68"/>
      <c r="D3" s="68"/>
      <c r="E3" s="13"/>
      <c r="F3" s="13"/>
      <c r="G3" s="14" t="s">
        <v>5</v>
      </c>
      <c r="H3" s="15">
        <f>[3]Cartilha_GLOBAL!J17</f>
        <v>1</v>
      </c>
    </row>
    <row r="4" spans="1:10" x14ac:dyDescent="0.2">
      <c r="A4" s="16" t="s">
        <v>6</v>
      </c>
      <c r="B4" s="17" t="s">
        <v>7</v>
      </c>
      <c r="C4" s="17"/>
      <c r="D4" s="18"/>
      <c r="E4" s="19" t="s">
        <v>8</v>
      </c>
      <c r="F4" s="20"/>
      <c r="G4" s="21"/>
      <c r="H4" s="22"/>
    </row>
    <row r="5" spans="1:10" ht="13.5" thickBot="1" x14ac:dyDescent="0.25">
      <c r="A5" s="23" t="s">
        <v>9</v>
      </c>
      <c r="B5" s="24"/>
      <c r="C5" s="25" t="s">
        <v>10</v>
      </c>
      <c r="D5" s="26" t="s">
        <v>11</v>
      </c>
      <c r="E5" s="27" t="s">
        <v>12</v>
      </c>
      <c r="F5" s="28" t="s">
        <v>13</v>
      </c>
      <c r="G5" s="29" t="s">
        <v>14</v>
      </c>
      <c r="H5" s="30" t="s">
        <v>15</v>
      </c>
    </row>
    <row r="6" spans="1:10" ht="13.5" thickBot="1" x14ac:dyDescent="0.25">
      <c r="A6" s="31">
        <v>1</v>
      </c>
      <c r="B6" s="69" t="s">
        <v>16</v>
      </c>
      <c r="C6" s="70"/>
      <c r="D6" s="70"/>
      <c r="E6" s="70"/>
      <c r="F6" s="70"/>
      <c r="G6" s="71"/>
      <c r="H6" s="33">
        <f>G9</f>
        <v>0</v>
      </c>
    </row>
    <row r="7" spans="1:10" x14ac:dyDescent="0.2">
      <c r="A7" s="34" t="s">
        <v>17</v>
      </c>
      <c r="B7" s="35" t="s">
        <v>18</v>
      </c>
      <c r="C7" s="36"/>
      <c r="D7" s="37"/>
      <c r="E7" s="38"/>
      <c r="F7" s="38"/>
      <c r="G7" s="39"/>
      <c r="H7" s="40"/>
    </row>
    <row r="8" spans="1:10" x14ac:dyDescent="0.2">
      <c r="A8" s="34" t="s">
        <v>19</v>
      </c>
      <c r="B8" s="35" t="s">
        <v>20</v>
      </c>
      <c r="C8" s="36"/>
      <c r="D8" s="41"/>
      <c r="E8" s="38"/>
      <c r="F8" s="38"/>
      <c r="G8" s="39"/>
      <c r="H8" s="40"/>
    </row>
    <row r="9" spans="1:10" ht="33.75" customHeight="1" thickBot="1" x14ac:dyDescent="0.25">
      <c r="A9" s="34"/>
      <c r="B9" s="42" t="s">
        <v>21</v>
      </c>
      <c r="C9" s="43"/>
      <c r="D9" s="44" t="s">
        <v>22</v>
      </c>
      <c r="E9" s="45">
        <f>[3]Cartilha_GLOBAL!G196</f>
        <v>1</v>
      </c>
      <c r="F9" s="45"/>
      <c r="G9" s="46">
        <f>ROUND(E9*F9,2)</f>
        <v>0</v>
      </c>
      <c r="H9" s="47"/>
    </row>
    <row r="10" spans="1:10" ht="13.5" thickBot="1" x14ac:dyDescent="0.25">
      <c r="A10" s="31" t="s">
        <v>23</v>
      </c>
      <c r="B10" s="69" t="s">
        <v>24</v>
      </c>
      <c r="C10" s="70"/>
      <c r="D10" s="70"/>
      <c r="E10" s="70"/>
      <c r="F10" s="70"/>
      <c r="G10" s="71"/>
      <c r="H10" s="33">
        <f>SUM(G12:G43)</f>
        <v>0</v>
      </c>
    </row>
    <row r="11" spans="1:10" x14ac:dyDescent="0.2">
      <c r="A11" s="34" t="s">
        <v>25</v>
      </c>
      <c r="B11" s="48" t="s">
        <v>4</v>
      </c>
      <c r="C11" s="8"/>
      <c r="D11" s="37"/>
      <c r="E11" s="49"/>
      <c r="F11" s="49"/>
      <c r="G11" s="50"/>
      <c r="H11" s="40"/>
    </row>
    <row r="12" spans="1:10" ht="67.5" hidden="1" x14ac:dyDescent="0.2">
      <c r="A12" s="34"/>
      <c r="B12" s="51" t="s">
        <v>26</v>
      </c>
      <c r="C12" s="52"/>
      <c r="D12" s="53" t="s">
        <v>22</v>
      </c>
      <c r="E12" s="45">
        <f>[3]Cartilha_GLOBAL!G3760</f>
        <v>0</v>
      </c>
      <c r="F12" s="45">
        <f>[3]Cartilha_GLOBAL!F3760</f>
        <v>1730.87</v>
      </c>
      <c r="G12" s="54">
        <f t="shared" ref="G12:G43" si="0">ROUND(E12*F12,2)</f>
        <v>0</v>
      </c>
      <c r="H12" s="40"/>
      <c r="J12" s="55" t="s">
        <v>27</v>
      </c>
    </row>
    <row r="13" spans="1:10" ht="36" customHeight="1" x14ac:dyDescent="0.2">
      <c r="A13" s="34"/>
      <c r="B13" s="51" t="str">
        <f>[3]Cartilha_GLOBAL!C3761</f>
        <v>LUMINÁRIA DE LED PARA ILUMINAÇÃO PÚBLICA, DE 138 W ATÉ 180 W - FORNECIMENTO E INSTALAÇÃO. AF_08/2020</v>
      </c>
      <c r="C13" s="52"/>
      <c r="D13" s="53" t="s">
        <v>22</v>
      </c>
      <c r="E13" s="45">
        <f>[3]Cartilha_GLOBAL!G3761</f>
        <v>41</v>
      </c>
      <c r="F13" s="45"/>
      <c r="G13" s="54">
        <f t="shared" si="0"/>
        <v>0</v>
      </c>
      <c r="H13" s="40"/>
    </row>
    <row r="14" spans="1:10" ht="67.5" hidden="1" x14ac:dyDescent="0.2">
      <c r="A14" s="34"/>
      <c r="B14" s="51" t="s">
        <v>28</v>
      </c>
      <c r="C14" s="52"/>
      <c r="D14" s="53" t="s">
        <v>22</v>
      </c>
      <c r="E14" s="45">
        <f>[3]Cartilha_GLOBAL!G3762</f>
        <v>0</v>
      </c>
      <c r="F14" s="45">
        <f>[3]Cartilha_GLOBAL!F3762</f>
        <v>1081.3699999999999</v>
      </c>
      <c r="G14" s="54">
        <f t="shared" si="0"/>
        <v>0</v>
      </c>
      <c r="H14" s="40"/>
    </row>
    <row r="15" spans="1:10" ht="67.5" hidden="1" x14ac:dyDescent="0.2">
      <c r="A15" s="34"/>
      <c r="B15" s="51" t="s">
        <v>29</v>
      </c>
      <c r="C15" s="52"/>
      <c r="D15" s="53" t="s">
        <v>22</v>
      </c>
      <c r="E15" s="45">
        <f>[3]Cartilha_GLOBAL!G3763</f>
        <v>0</v>
      </c>
      <c r="F15" s="45">
        <f>[3]Cartilha_GLOBAL!F3763</f>
        <v>943.78</v>
      </c>
      <c r="G15" s="54">
        <f t="shared" si="0"/>
        <v>0</v>
      </c>
      <c r="H15" s="40"/>
    </row>
    <row r="16" spans="1:10" ht="32.25" customHeight="1" x14ac:dyDescent="0.2">
      <c r="A16" s="34"/>
      <c r="B16" s="51" t="str">
        <f>[3]Cartilha_GLOBAL!C3764</f>
        <v>LUMINÁRIA DE LED PARA ILUMINAÇÃO PÚBLICA, DE 33 W ATÉ 50 W - FORNECIMENTO E INSTALAÇÃO. AF_08/2020</v>
      </c>
      <c r="C16" s="52"/>
      <c r="D16" s="53" t="s">
        <v>22</v>
      </c>
      <c r="E16" s="45">
        <f>[3]Cartilha_GLOBAL!G3764</f>
        <v>80</v>
      </c>
      <c r="F16" s="45"/>
      <c r="G16" s="54">
        <f t="shared" si="0"/>
        <v>0</v>
      </c>
      <c r="H16" s="40"/>
    </row>
    <row r="17" spans="1:8" ht="90" x14ac:dyDescent="0.2">
      <c r="A17" s="34"/>
      <c r="B17" s="51" t="s">
        <v>30</v>
      </c>
      <c r="C17" s="52"/>
      <c r="D17" s="53" t="s">
        <v>22</v>
      </c>
      <c r="E17" s="45">
        <f>[3]Cartilha_GLOBAL!G3765</f>
        <v>121</v>
      </c>
      <c r="F17" s="45"/>
      <c r="G17" s="54">
        <f t="shared" si="0"/>
        <v>0</v>
      </c>
      <c r="H17" s="40"/>
    </row>
    <row r="18" spans="1:8" ht="26.25" customHeight="1" x14ac:dyDescent="0.2">
      <c r="A18" s="34"/>
      <c r="B18" s="51" t="s">
        <v>31</v>
      </c>
      <c r="C18" s="52"/>
      <c r="D18" s="53" t="s">
        <v>32</v>
      </c>
      <c r="E18" s="45">
        <f>[3]Cartilha_GLOBAL!G3766</f>
        <v>521</v>
      </c>
      <c r="F18" s="45"/>
      <c r="G18" s="54">
        <f t="shared" si="0"/>
        <v>0</v>
      </c>
      <c r="H18" s="40"/>
    </row>
    <row r="19" spans="1:8" ht="45" hidden="1" x14ac:dyDescent="0.2">
      <c r="A19" s="34"/>
      <c r="B19" s="51" t="s">
        <v>33</v>
      </c>
      <c r="C19" s="52"/>
      <c r="D19" s="53" t="s">
        <v>22</v>
      </c>
      <c r="E19" s="45">
        <f>[3]Cartilha_GLOBAL!G3767</f>
        <v>0</v>
      </c>
      <c r="F19" s="45">
        <f>[3]Cartilha_GLOBAL!F3767</f>
        <v>0</v>
      </c>
      <c r="G19" s="54">
        <f t="shared" si="0"/>
        <v>0</v>
      </c>
      <c r="H19" s="40"/>
    </row>
    <row r="20" spans="1:8" ht="45" x14ac:dyDescent="0.2">
      <c r="A20" s="34"/>
      <c r="B20" s="51" t="s">
        <v>34</v>
      </c>
      <c r="C20" s="52"/>
      <c r="D20" s="53" t="s">
        <v>22</v>
      </c>
      <c r="E20" s="45">
        <f>[3]Cartilha_GLOBAL!G3768</f>
        <v>121</v>
      </c>
      <c r="F20" s="45"/>
      <c r="G20" s="54">
        <f t="shared" si="0"/>
        <v>0</v>
      </c>
      <c r="H20" s="40"/>
    </row>
    <row r="21" spans="1:8" ht="45" hidden="1" x14ac:dyDescent="0.2">
      <c r="A21" s="34"/>
      <c r="B21" s="51" t="s">
        <v>35</v>
      </c>
      <c r="C21" s="52"/>
      <c r="D21" s="53" t="s">
        <v>22</v>
      </c>
      <c r="E21" s="45">
        <f>[3]Cartilha_GLOBAL!G3769</f>
        <v>0</v>
      </c>
      <c r="F21" s="45">
        <f>[3]Cartilha_GLOBAL!F3769</f>
        <v>0</v>
      </c>
      <c r="G21" s="54">
        <f t="shared" si="0"/>
        <v>0</v>
      </c>
      <c r="H21" s="40"/>
    </row>
    <row r="22" spans="1:8" ht="67.5" hidden="1" x14ac:dyDescent="0.2">
      <c r="A22" s="34"/>
      <c r="B22" s="51" t="s">
        <v>36</v>
      </c>
      <c r="C22" s="52"/>
      <c r="D22" s="53" t="s">
        <v>22</v>
      </c>
      <c r="E22" s="45">
        <f>[3]Cartilha_GLOBAL!G3770</f>
        <v>0</v>
      </c>
      <c r="F22" s="45">
        <f>[3]Cartilha_GLOBAL!F3770</f>
        <v>0</v>
      </c>
      <c r="G22" s="54">
        <f t="shared" si="0"/>
        <v>0</v>
      </c>
      <c r="H22" s="40"/>
    </row>
    <row r="23" spans="1:8" ht="78.75" x14ac:dyDescent="0.2">
      <c r="A23" s="34"/>
      <c r="B23" s="51" t="s">
        <v>37</v>
      </c>
      <c r="C23" s="52"/>
      <c r="D23" s="53" t="s">
        <v>22</v>
      </c>
      <c r="E23" s="45">
        <f>[3]Cartilha_GLOBAL!G3771</f>
        <v>121</v>
      </c>
      <c r="F23" s="45"/>
      <c r="G23" s="54">
        <f t="shared" si="0"/>
        <v>0</v>
      </c>
      <c r="H23" s="40"/>
    </row>
    <row r="24" spans="1:8" ht="67.5" x14ac:dyDescent="0.2">
      <c r="A24" s="34"/>
      <c r="B24" s="42" t="s">
        <v>38</v>
      </c>
      <c r="C24" s="43"/>
      <c r="D24" s="44" t="s">
        <v>22</v>
      </c>
      <c r="E24" s="45">
        <f>[3]Cartilha_GLOBAL!G3772</f>
        <v>121</v>
      </c>
      <c r="F24" s="45"/>
      <c r="G24" s="46">
        <f t="shared" si="0"/>
        <v>0</v>
      </c>
      <c r="H24" s="40"/>
    </row>
    <row r="25" spans="1:8" ht="24.75" customHeight="1" x14ac:dyDescent="0.2">
      <c r="A25" s="34" t="str">
        <f>[3]Cartilha_GLOBAL!A3781</f>
        <v>X</v>
      </c>
      <c r="B25" s="51" t="str">
        <f>[3]Cartilha_GLOBAL!C3781</f>
        <v>FORNECIMENTO E INSTALAÇÃO DE CONECTOR PERFURANTE 70X10 (PRINCIPAL ATÉ 70MM², DERIVAÇÃO DE 10MM²)</v>
      </c>
      <c r="C25" s="52"/>
      <c r="D25" s="53" t="str">
        <f>[3]Cartilha_GLOBAL!D3781</f>
        <v>UN</v>
      </c>
      <c r="E25" s="45">
        <v>363</v>
      </c>
      <c r="F25" s="45"/>
      <c r="G25" s="46">
        <f t="shared" si="0"/>
        <v>0</v>
      </c>
      <c r="H25" s="40"/>
    </row>
    <row r="26" spans="1:8" ht="15" hidden="1" customHeight="1" x14ac:dyDescent="0.2">
      <c r="A26" s="34">
        <f>[3]Cartilha_GLOBAL!A3782</f>
        <v>0</v>
      </c>
      <c r="B26" s="51">
        <f>[3]Cartilha_GLOBAL!C3782</f>
        <v>0</v>
      </c>
      <c r="C26" s="52"/>
      <c r="D26" s="53">
        <f>[3]Cartilha_GLOBAL!D3782</f>
        <v>0</v>
      </c>
      <c r="E26" s="45">
        <f>[3]Cartilha_GLOBAL!G3782</f>
        <v>0</v>
      </c>
      <c r="F26" s="45">
        <f>[3]Cartilha_GLOBAL!F3782</f>
        <v>0</v>
      </c>
      <c r="G26" s="46">
        <f t="shared" si="0"/>
        <v>0</v>
      </c>
      <c r="H26" s="40"/>
    </row>
    <row r="27" spans="1:8" ht="15" hidden="1" customHeight="1" x14ac:dyDescent="0.2">
      <c r="A27" s="34">
        <f>[3]Cartilha_GLOBAL!A3783</f>
        <v>0</v>
      </c>
      <c r="B27" s="51">
        <f>[3]Cartilha_GLOBAL!C3783</f>
        <v>0</v>
      </c>
      <c r="C27" s="52"/>
      <c r="D27" s="53">
        <f>[3]Cartilha_GLOBAL!D3783</f>
        <v>0</v>
      </c>
      <c r="E27" s="45">
        <f>[3]Cartilha_GLOBAL!G3783</f>
        <v>0</v>
      </c>
      <c r="F27" s="45">
        <f>[3]Cartilha_GLOBAL!F3783</f>
        <v>0</v>
      </c>
      <c r="G27" s="46">
        <f t="shared" si="0"/>
        <v>0</v>
      </c>
      <c r="H27" s="40"/>
    </row>
    <row r="28" spans="1:8" ht="15" hidden="1" customHeight="1" x14ac:dyDescent="0.2">
      <c r="A28" s="34">
        <f>[3]Cartilha_GLOBAL!A3784</f>
        <v>0</v>
      </c>
      <c r="B28" s="51">
        <f>[3]Cartilha_GLOBAL!C3784</f>
        <v>0</v>
      </c>
      <c r="C28" s="52"/>
      <c r="D28" s="53">
        <f>[3]Cartilha_GLOBAL!D3784</f>
        <v>0</v>
      </c>
      <c r="E28" s="45">
        <f>[3]Cartilha_GLOBAL!G3784</f>
        <v>0</v>
      </c>
      <c r="F28" s="45">
        <f>[3]Cartilha_GLOBAL!F3784</f>
        <v>0</v>
      </c>
      <c r="G28" s="46">
        <f t="shared" si="0"/>
        <v>0</v>
      </c>
      <c r="H28" s="40"/>
    </row>
    <row r="29" spans="1:8" ht="15" hidden="1" customHeight="1" x14ac:dyDescent="0.2">
      <c r="A29" s="34">
        <f>[3]Cartilha_GLOBAL!A3785</f>
        <v>0</v>
      </c>
      <c r="B29" s="51">
        <f>[3]Cartilha_GLOBAL!C3785</f>
        <v>0</v>
      </c>
      <c r="C29" s="52"/>
      <c r="D29" s="53">
        <f>[3]Cartilha_GLOBAL!D3785</f>
        <v>0</v>
      </c>
      <c r="E29" s="45">
        <f>[3]Cartilha_GLOBAL!G3785</f>
        <v>0</v>
      </c>
      <c r="F29" s="45">
        <f>[3]Cartilha_GLOBAL!F3785</f>
        <v>0</v>
      </c>
      <c r="G29" s="46">
        <f t="shared" si="0"/>
        <v>0</v>
      </c>
      <c r="H29" s="40"/>
    </row>
    <row r="30" spans="1:8" ht="15" hidden="1" customHeight="1" x14ac:dyDescent="0.2">
      <c r="A30" s="34">
        <f>[3]Cartilha_GLOBAL!A3786</f>
        <v>0</v>
      </c>
      <c r="B30" s="51">
        <f>[3]Cartilha_GLOBAL!C3786</f>
        <v>0</v>
      </c>
      <c r="C30" s="52"/>
      <c r="D30" s="53">
        <f>[3]Cartilha_GLOBAL!D3786</f>
        <v>0</v>
      </c>
      <c r="E30" s="45">
        <f>[3]Cartilha_GLOBAL!G3786</f>
        <v>0</v>
      </c>
      <c r="F30" s="45">
        <f>[3]Cartilha_GLOBAL!F3786</f>
        <v>0</v>
      </c>
      <c r="G30" s="46">
        <f t="shared" si="0"/>
        <v>0</v>
      </c>
      <c r="H30" s="40"/>
    </row>
    <row r="31" spans="1:8" ht="15" hidden="1" customHeight="1" x14ac:dyDescent="0.2">
      <c r="A31" s="34">
        <f>[3]Cartilha_GLOBAL!A3787</f>
        <v>0</v>
      </c>
      <c r="B31" s="51">
        <f>[3]Cartilha_GLOBAL!C3787</f>
        <v>0</v>
      </c>
      <c r="C31" s="52"/>
      <c r="D31" s="53">
        <f>[3]Cartilha_GLOBAL!D3787</f>
        <v>0</v>
      </c>
      <c r="E31" s="45">
        <f>[3]Cartilha_GLOBAL!G3787</f>
        <v>0</v>
      </c>
      <c r="F31" s="45">
        <f>[3]Cartilha_GLOBAL!F3787</f>
        <v>0</v>
      </c>
      <c r="G31" s="46">
        <f t="shared" si="0"/>
        <v>0</v>
      </c>
      <c r="H31" s="40"/>
    </row>
    <row r="32" spans="1:8" ht="15" hidden="1" customHeight="1" x14ac:dyDescent="0.2">
      <c r="A32" s="34">
        <f>[3]Cartilha_GLOBAL!A3788</f>
        <v>0</v>
      </c>
      <c r="B32" s="51">
        <f>[3]Cartilha_GLOBAL!C3788</f>
        <v>0</v>
      </c>
      <c r="C32" s="52"/>
      <c r="D32" s="53">
        <f>[3]Cartilha_GLOBAL!D3788</f>
        <v>0</v>
      </c>
      <c r="E32" s="45">
        <f>[3]Cartilha_GLOBAL!G3788</f>
        <v>0</v>
      </c>
      <c r="F32" s="45">
        <f>[3]Cartilha_GLOBAL!F3788</f>
        <v>0</v>
      </c>
      <c r="G32" s="46">
        <f t="shared" si="0"/>
        <v>0</v>
      </c>
      <c r="H32" s="40"/>
    </row>
    <row r="33" spans="1:8" ht="15" hidden="1" customHeight="1" x14ac:dyDescent="0.2">
      <c r="A33" s="34">
        <f>[3]Cartilha_GLOBAL!A3789</f>
        <v>0</v>
      </c>
      <c r="B33" s="51">
        <f>[3]Cartilha_GLOBAL!C3789</f>
        <v>0</v>
      </c>
      <c r="C33" s="52"/>
      <c r="D33" s="53">
        <f>[3]Cartilha_GLOBAL!D3789</f>
        <v>0</v>
      </c>
      <c r="E33" s="45">
        <f>[3]Cartilha_GLOBAL!G3789</f>
        <v>0</v>
      </c>
      <c r="F33" s="45">
        <f>[3]Cartilha_GLOBAL!F3789</f>
        <v>0</v>
      </c>
      <c r="G33" s="46">
        <f t="shared" si="0"/>
        <v>0</v>
      </c>
      <c r="H33" s="40"/>
    </row>
    <row r="34" spans="1:8" hidden="1" x14ac:dyDescent="0.2">
      <c r="A34" s="34">
        <f>[3]Cartilha_GLOBAL!A3790</f>
        <v>0</v>
      </c>
      <c r="B34" s="51">
        <f>[3]Cartilha_GLOBAL!C3790</f>
        <v>0</v>
      </c>
      <c r="C34" s="52"/>
      <c r="D34" s="53">
        <f>[3]Cartilha_GLOBAL!D3790</f>
        <v>0</v>
      </c>
      <c r="E34" s="45">
        <f>[3]Cartilha_GLOBAL!G3790</f>
        <v>0</v>
      </c>
      <c r="F34" s="45">
        <f>[3]Cartilha_GLOBAL!F3790</f>
        <v>0</v>
      </c>
      <c r="G34" s="46">
        <f t="shared" si="0"/>
        <v>0</v>
      </c>
      <c r="H34" s="40"/>
    </row>
    <row r="35" spans="1:8" ht="15" hidden="1" customHeight="1" x14ac:dyDescent="0.2">
      <c r="A35" s="34">
        <f>[3]Cartilha_GLOBAL!A3791</f>
        <v>0</v>
      </c>
      <c r="B35" s="51">
        <f>[3]Cartilha_GLOBAL!C3791</f>
        <v>0</v>
      </c>
      <c r="C35" s="52"/>
      <c r="D35" s="53">
        <f>[3]Cartilha_GLOBAL!D3791</f>
        <v>0</v>
      </c>
      <c r="E35" s="45">
        <f>[3]Cartilha_GLOBAL!G3791</f>
        <v>0</v>
      </c>
      <c r="F35" s="45">
        <f>[3]Cartilha_GLOBAL!F3791</f>
        <v>0</v>
      </c>
      <c r="G35" s="46">
        <f t="shared" si="0"/>
        <v>0</v>
      </c>
      <c r="H35" s="40"/>
    </row>
    <row r="36" spans="1:8" ht="15" hidden="1" customHeight="1" x14ac:dyDescent="0.2">
      <c r="A36" s="34">
        <f>[3]Cartilha_GLOBAL!A3792</f>
        <v>0</v>
      </c>
      <c r="B36" s="51">
        <f>[3]Cartilha_GLOBAL!C3792</f>
        <v>0</v>
      </c>
      <c r="C36" s="52"/>
      <c r="D36" s="53">
        <f>[3]Cartilha_GLOBAL!D3792</f>
        <v>0</v>
      </c>
      <c r="E36" s="45">
        <f>[3]Cartilha_GLOBAL!G3792</f>
        <v>0</v>
      </c>
      <c r="F36" s="45">
        <f>[3]Cartilha_GLOBAL!F3792</f>
        <v>0</v>
      </c>
      <c r="G36" s="46">
        <f t="shared" si="0"/>
        <v>0</v>
      </c>
      <c r="H36" s="40"/>
    </row>
    <row r="37" spans="1:8" ht="15" hidden="1" customHeight="1" x14ac:dyDescent="0.2">
      <c r="A37" s="34">
        <f>[3]Cartilha_GLOBAL!A3793</f>
        <v>0</v>
      </c>
      <c r="B37" s="51">
        <f>[3]Cartilha_GLOBAL!C3793</f>
        <v>0</v>
      </c>
      <c r="C37" s="52"/>
      <c r="D37" s="53">
        <f>[3]Cartilha_GLOBAL!D3793</f>
        <v>0</v>
      </c>
      <c r="E37" s="45">
        <f>[3]Cartilha_GLOBAL!G3793</f>
        <v>0</v>
      </c>
      <c r="F37" s="45">
        <f>[3]Cartilha_GLOBAL!F3793</f>
        <v>0</v>
      </c>
      <c r="G37" s="46">
        <f t="shared" si="0"/>
        <v>0</v>
      </c>
      <c r="H37" s="40"/>
    </row>
    <row r="38" spans="1:8" ht="15" hidden="1" customHeight="1" x14ac:dyDescent="0.2">
      <c r="A38" s="34">
        <f>[3]Cartilha_GLOBAL!A3794</f>
        <v>0</v>
      </c>
      <c r="B38" s="51">
        <f>[3]Cartilha_GLOBAL!C3794</f>
        <v>0</v>
      </c>
      <c r="C38" s="52"/>
      <c r="D38" s="53">
        <f>[3]Cartilha_GLOBAL!D3794</f>
        <v>0</v>
      </c>
      <c r="E38" s="45">
        <f>[3]Cartilha_GLOBAL!G3794</f>
        <v>0</v>
      </c>
      <c r="F38" s="45">
        <f>[3]Cartilha_GLOBAL!F3794</f>
        <v>0</v>
      </c>
      <c r="G38" s="46">
        <f t="shared" si="0"/>
        <v>0</v>
      </c>
      <c r="H38" s="40"/>
    </row>
    <row r="39" spans="1:8" ht="15" hidden="1" customHeight="1" x14ac:dyDescent="0.2">
      <c r="A39" s="34">
        <f>[3]Cartilha_GLOBAL!A3795</f>
        <v>0</v>
      </c>
      <c r="B39" s="51">
        <f>[3]Cartilha_GLOBAL!C3795</f>
        <v>0</v>
      </c>
      <c r="C39" s="52"/>
      <c r="D39" s="53">
        <f>[3]Cartilha_GLOBAL!D3795</f>
        <v>0</v>
      </c>
      <c r="E39" s="45">
        <f>[3]Cartilha_GLOBAL!G3795</f>
        <v>0</v>
      </c>
      <c r="F39" s="45">
        <f>[3]Cartilha_GLOBAL!F3795</f>
        <v>0</v>
      </c>
      <c r="G39" s="46">
        <f t="shared" si="0"/>
        <v>0</v>
      </c>
      <c r="H39" s="40"/>
    </row>
    <row r="40" spans="1:8" ht="15" hidden="1" customHeight="1" x14ac:dyDescent="0.2">
      <c r="A40" s="34">
        <f>[3]Cartilha_GLOBAL!A3796</f>
        <v>0</v>
      </c>
      <c r="B40" s="51">
        <f>[3]Cartilha_GLOBAL!C3796</f>
        <v>0</v>
      </c>
      <c r="C40" s="52"/>
      <c r="D40" s="53">
        <f>[3]Cartilha_GLOBAL!D3796</f>
        <v>0</v>
      </c>
      <c r="E40" s="45">
        <f>[3]Cartilha_GLOBAL!G3796</f>
        <v>0</v>
      </c>
      <c r="F40" s="45">
        <f>[3]Cartilha_GLOBAL!F3796</f>
        <v>0</v>
      </c>
      <c r="G40" s="46">
        <f t="shared" si="0"/>
        <v>0</v>
      </c>
      <c r="H40" s="40"/>
    </row>
    <row r="41" spans="1:8" ht="15" hidden="1" customHeight="1" x14ac:dyDescent="0.2">
      <c r="A41" s="34">
        <f>[3]Cartilha_GLOBAL!A3797</f>
        <v>0</v>
      </c>
      <c r="B41" s="51">
        <f>[3]Cartilha_GLOBAL!C3797</f>
        <v>0</v>
      </c>
      <c r="C41" s="52"/>
      <c r="D41" s="53">
        <f>[3]Cartilha_GLOBAL!D3797</f>
        <v>0</v>
      </c>
      <c r="E41" s="45">
        <f>[3]Cartilha_GLOBAL!G3797</f>
        <v>0</v>
      </c>
      <c r="F41" s="45">
        <f>[3]Cartilha_GLOBAL!F3797</f>
        <v>0</v>
      </c>
      <c r="G41" s="46">
        <f t="shared" si="0"/>
        <v>0</v>
      </c>
      <c r="H41" s="40"/>
    </row>
    <row r="42" spans="1:8" ht="15" hidden="1" customHeight="1" x14ac:dyDescent="0.2">
      <c r="A42" s="34">
        <f>[3]Cartilha_GLOBAL!A3798</f>
        <v>0</v>
      </c>
      <c r="B42" s="51">
        <f>[3]Cartilha_GLOBAL!C3798</f>
        <v>0</v>
      </c>
      <c r="C42" s="52"/>
      <c r="D42" s="53">
        <f>[3]Cartilha_GLOBAL!D3798</f>
        <v>0</v>
      </c>
      <c r="E42" s="45">
        <f>[3]Cartilha_GLOBAL!G3798</f>
        <v>0</v>
      </c>
      <c r="F42" s="45">
        <f>[3]Cartilha_GLOBAL!F3798</f>
        <v>0</v>
      </c>
      <c r="G42" s="46">
        <f t="shared" si="0"/>
        <v>0</v>
      </c>
      <c r="H42" s="40"/>
    </row>
    <row r="43" spans="1:8" ht="15" customHeight="1" thickBot="1" x14ac:dyDescent="0.25">
      <c r="A43" s="34">
        <f>[3]Cartilha_GLOBAL!A3799</f>
        <v>0</v>
      </c>
      <c r="B43" s="51">
        <f>[3]Cartilha_GLOBAL!C3799</f>
        <v>0</v>
      </c>
      <c r="C43" s="52"/>
      <c r="D43" s="53">
        <f>[3]Cartilha_GLOBAL!D3799</f>
        <v>0</v>
      </c>
      <c r="E43" s="45">
        <f>[3]Cartilha_GLOBAL!G3799</f>
        <v>0</v>
      </c>
      <c r="F43" s="45">
        <f>[3]Cartilha_GLOBAL!F3799</f>
        <v>0</v>
      </c>
      <c r="G43" s="46">
        <f t="shared" si="0"/>
        <v>0</v>
      </c>
      <c r="H43" s="40"/>
    </row>
    <row r="44" spans="1:8" ht="18" customHeight="1" thickBot="1" x14ac:dyDescent="0.25">
      <c r="A44" s="31"/>
      <c r="B44" s="32" t="s">
        <v>39</v>
      </c>
      <c r="C44" s="56"/>
      <c r="D44" s="57"/>
      <c r="E44" s="58"/>
      <c r="F44" s="58"/>
      <c r="G44" s="59"/>
      <c r="H44" s="33">
        <f>SUM(H6,H10)</f>
        <v>0</v>
      </c>
    </row>
    <row r="45" spans="1:8" ht="15" x14ac:dyDescent="0.25">
      <c r="A45" s="60" t="s">
        <v>40</v>
      </c>
      <c r="B45"/>
      <c r="C45"/>
      <c r="D45"/>
      <c r="E45"/>
      <c r="F45"/>
      <c r="G45"/>
    </row>
    <row r="46" spans="1:8" ht="15" x14ac:dyDescent="0.25">
      <c r="A46"/>
      <c r="B46"/>
      <c r="C46"/>
      <c r="D46"/>
      <c r="E46"/>
      <c r="F46"/>
      <c r="G46"/>
    </row>
    <row r="47" spans="1:8" ht="15" x14ac:dyDescent="0.25">
      <c r="A47"/>
      <c r="B47"/>
      <c r="C47"/>
      <c r="D47"/>
      <c r="E47"/>
      <c r="F47"/>
      <c r="G47"/>
    </row>
    <row r="48" spans="1:8" ht="15" x14ac:dyDescent="0.25">
      <c r="A48"/>
      <c r="B48"/>
      <c r="C48"/>
      <c r="D48"/>
      <c r="E48"/>
      <c r="F48" s="61"/>
      <c r="G48" s="62"/>
    </row>
    <row r="49" spans="1:7" ht="15" x14ac:dyDescent="0.25">
      <c r="A49"/>
      <c r="B49" t="s">
        <v>41</v>
      </c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.75" thickBot="1" x14ac:dyDescent="0.3">
      <c r="A54"/>
      <c r="B54"/>
      <c r="C54"/>
      <c r="D54"/>
      <c r="E54"/>
      <c r="F54"/>
      <c r="G54"/>
    </row>
    <row r="55" spans="1:7" ht="15.75" thickTop="1" x14ac:dyDescent="0.25">
      <c r="A55"/>
      <c r="B55" s="63" t="s">
        <v>42</v>
      </c>
      <c r="C55"/>
      <c r="D55" s="72" t="s">
        <v>43</v>
      </c>
      <c r="E55" s="72"/>
      <c r="F55" s="72"/>
      <c r="G55" s="72"/>
    </row>
    <row r="56" spans="1:7" ht="15" x14ac:dyDescent="0.25">
      <c r="A56"/>
      <c r="B56" s="64" t="s">
        <v>44</v>
      </c>
      <c r="C56"/>
      <c r="D56" s="73" t="s">
        <v>45</v>
      </c>
      <c r="E56" s="73"/>
      <c r="F56" s="73"/>
      <c r="G56" s="73"/>
    </row>
    <row r="57" spans="1:7" ht="15" x14ac:dyDescent="0.25">
      <c r="A57"/>
      <c r="B57"/>
      <c r="C57"/>
      <c r="D57"/>
      <c r="E57"/>
      <c r="F57"/>
      <c r="G57"/>
    </row>
  </sheetData>
  <sheetProtection formatCells="0" autoFilter="0"/>
  <mergeCells count="6">
    <mergeCell ref="D56:G56"/>
    <mergeCell ref="B2:D2"/>
    <mergeCell ref="B3:D3"/>
    <mergeCell ref="B6:G6"/>
    <mergeCell ref="B10:G10"/>
    <mergeCell ref="D55:G55"/>
  </mergeCells>
  <printOptions horizontalCentered="1"/>
  <pageMargins left="1.1811023622047245" right="0.78740157480314965" top="1.1811023622047245" bottom="0.78740157480314965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7 - Iluminação</vt:lpstr>
      <vt:lpstr>'Anexo 7 - Iluminação'!Area_de_impressao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Fabrício Morandi</dc:creator>
  <cp:lastModifiedBy>Vera Maria Wendler</cp:lastModifiedBy>
  <dcterms:created xsi:type="dcterms:W3CDTF">2023-09-04T18:47:26Z</dcterms:created>
  <dcterms:modified xsi:type="dcterms:W3CDTF">2023-09-06T13:08:49Z</dcterms:modified>
</cp:coreProperties>
</file>